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3860" windowHeight="6150"/>
  </bookViews>
  <sheets>
    <sheet name="STAJ" sheetId="1" r:id="rId1"/>
    <sheet name="ÖĞRENİM" sheetId="2" r:id="rId2"/>
    <sheet name="EĞİTİM ALMA" sheetId="3" r:id="rId3"/>
  </sheets>
  <calcPr calcId="144525"/>
</workbook>
</file>

<file path=xl/calcChain.xml><?xml version="1.0" encoding="utf-8"?>
<calcChain xmlns="http://schemas.openxmlformats.org/spreadsheetml/2006/main">
  <c r="G33" i="2" l="1"/>
  <c r="I33" i="2"/>
  <c r="G3" i="2"/>
  <c r="G4" i="2"/>
  <c r="G6" i="2"/>
  <c r="G9" i="2"/>
  <c r="G7" i="2"/>
  <c r="G10" i="2"/>
  <c r="G8" i="2"/>
  <c r="G11" i="2"/>
  <c r="G14" i="2"/>
  <c r="G15" i="2"/>
  <c r="G13" i="2"/>
  <c r="G19" i="2"/>
  <c r="G17" i="2"/>
  <c r="G18" i="2"/>
  <c r="G20" i="2"/>
  <c r="G23" i="2"/>
  <c r="G22" i="2"/>
  <c r="G26" i="2"/>
  <c r="G24" i="2"/>
  <c r="G25" i="2"/>
  <c r="G28" i="2"/>
  <c r="G29" i="2"/>
  <c r="G30" i="2"/>
  <c r="G32" i="2"/>
  <c r="G35" i="2"/>
  <c r="G36" i="2"/>
  <c r="G38" i="2"/>
  <c r="G39" i="2"/>
  <c r="G41" i="2"/>
  <c r="J41" i="2" s="1"/>
  <c r="G42" i="2"/>
  <c r="J42" i="2" s="1"/>
  <c r="G44" i="2"/>
  <c r="G47" i="2"/>
  <c r="I3" i="2"/>
  <c r="I4" i="2"/>
  <c r="I6" i="2"/>
  <c r="I9" i="2"/>
  <c r="I7" i="2"/>
  <c r="I10" i="2"/>
  <c r="I8" i="2"/>
  <c r="I11" i="2"/>
  <c r="I14" i="2"/>
  <c r="I15" i="2"/>
  <c r="I13" i="2"/>
  <c r="I19" i="2"/>
  <c r="I17" i="2"/>
  <c r="I18" i="2"/>
  <c r="I20" i="2"/>
  <c r="I23" i="2"/>
  <c r="I22" i="2"/>
  <c r="I26" i="2"/>
  <c r="I24" i="2"/>
  <c r="I25" i="2"/>
  <c r="I28" i="2"/>
  <c r="I29" i="2"/>
  <c r="I30" i="2"/>
  <c r="I32" i="2"/>
  <c r="I35" i="2"/>
  <c r="I36" i="2"/>
  <c r="I38" i="2"/>
  <c r="I39" i="2"/>
  <c r="I44" i="2"/>
  <c r="I47" i="2"/>
  <c r="J45" i="2"/>
  <c r="J33" i="2" l="1"/>
  <c r="K33" i="2" s="1"/>
  <c r="J22" i="2"/>
  <c r="K22" i="2" s="1"/>
  <c r="J17" i="2"/>
  <c r="K17" i="2" s="1"/>
  <c r="J14" i="2"/>
  <c r="K14" i="2" s="1"/>
  <c r="J7" i="2"/>
  <c r="K7" i="2" s="1"/>
  <c r="J38" i="2"/>
  <c r="K38" i="2" s="1"/>
  <c r="J47" i="2"/>
  <c r="K47" i="2" s="1"/>
  <c r="J8" i="2"/>
  <c r="J39" i="2"/>
  <c r="K39" i="2" s="1"/>
  <c r="J36" i="2"/>
  <c r="K36" i="2" s="1"/>
  <c r="J32" i="2"/>
  <c r="K32" i="2" s="1"/>
  <c r="J28" i="2"/>
  <c r="K28" i="2" s="1"/>
  <c r="J3" i="2"/>
  <c r="K3" i="2" s="1"/>
  <c r="J44" i="2"/>
  <c r="K44" i="2" s="1"/>
  <c r="J35" i="2"/>
  <c r="K35" i="2" s="1"/>
  <c r="J29" i="2"/>
  <c r="K29" i="2" s="1"/>
  <c r="J26" i="2"/>
  <c r="K26" i="2" s="1"/>
  <c r="J18" i="2"/>
  <c r="K18" i="2" s="1"/>
  <c r="J15" i="2"/>
  <c r="K15" i="2" s="1"/>
  <c r="J10" i="2"/>
  <c r="K10" i="2" s="1"/>
  <c r="J30" i="2"/>
  <c r="K30" i="2" s="1"/>
  <c r="J24" i="2"/>
  <c r="K24" i="2" s="1"/>
  <c r="J20" i="2"/>
  <c r="K20" i="2" s="1"/>
  <c r="J13" i="2"/>
  <c r="K13" i="2" s="1"/>
  <c r="J6" i="2"/>
  <c r="K6" i="2" s="1"/>
  <c r="J25" i="2"/>
  <c r="K25" i="2" s="1"/>
  <c r="J23" i="2"/>
  <c r="K23" i="2" s="1"/>
  <c r="J19" i="2"/>
  <c r="K19" i="2" s="1"/>
  <c r="J11" i="2"/>
  <c r="J9" i="2"/>
  <c r="K9" i="2" s="1"/>
  <c r="J4" i="2"/>
  <c r="K4" i="2" s="1"/>
  <c r="H16" i="1"/>
  <c r="H10" i="1"/>
  <c r="H11" i="1"/>
  <c r="H12" i="1"/>
  <c r="F5" i="1"/>
  <c r="F6" i="1"/>
  <c r="F7" i="1"/>
  <c r="F8" i="1"/>
  <c r="F14" i="1"/>
  <c r="F10" i="1"/>
  <c r="F11" i="1"/>
  <c r="F13" i="1"/>
  <c r="F12" i="1"/>
  <c r="F16" i="1"/>
  <c r="F4" i="1"/>
  <c r="J10" i="1"/>
  <c r="J11" i="1"/>
  <c r="J12" i="1"/>
  <c r="J16" i="1"/>
  <c r="J8" i="1"/>
  <c r="J6" i="1"/>
  <c r="J5" i="1"/>
  <c r="J4" i="1"/>
  <c r="J7" i="1"/>
  <c r="H8" i="1"/>
  <c r="H6" i="1"/>
  <c r="H5" i="1"/>
  <c r="H4" i="1"/>
  <c r="H7" i="1"/>
  <c r="I9" i="3"/>
  <c r="I8" i="3"/>
  <c r="I6" i="3"/>
  <c r="I3" i="3"/>
  <c r="I4" i="3"/>
  <c r="I5" i="3"/>
  <c r="I7" i="3"/>
  <c r="H9" i="3"/>
  <c r="H8" i="3"/>
  <c r="H6" i="3"/>
  <c r="H3" i="3"/>
  <c r="H4" i="3"/>
  <c r="H5" i="3"/>
  <c r="H7" i="3"/>
  <c r="J7" i="3" s="1"/>
  <c r="J5" i="3" l="1"/>
  <c r="J8" i="3"/>
  <c r="J4" i="3"/>
  <c r="K12" i="1"/>
  <c r="L12" i="1" s="1"/>
  <c r="M12" i="1" s="1"/>
  <c r="K16" i="1"/>
  <c r="L16" i="1" s="1"/>
  <c r="M16" i="1" s="1"/>
  <c r="K11" i="1"/>
  <c r="L11" i="1" s="1"/>
  <c r="M11" i="1" s="1"/>
  <c r="K10" i="1"/>
  <c r="L10" i="1" s="1"/>
  <c r="M10" i="1" s="1"/>
  <c r="K7" i="1"/>
  <c r="L7" i="1" s="1"/>
  <c r="K4" i="1"/>
  <c r="L4" i="1" s="1"/>
  <c r="M4" i="1" s="1"/>
  <c r="M7" i="1"/>
  <c r="K6" i="1"/>
  <c r="L6" i="1" s="1"/>
  <c r="M6" i="1" s="1"/>
  <c r="K8" i="1"/>
  <c r="L8" i="1" s="1"/>
  <c r="M8" i="1" s="1"/>
  <c r="K5" i="1"/>
  <c r="L5" i="1" s="1"/>
  <c r="M5" i="1" s="1"/>
  <c r="J3" i="3"/>
  <c r="J9" i="3"/>
  <c r="J6" i="3"/>
</calcChain>
</file>

<file path=xl/sharedStrings.xml><?xml version="1.0" encoding="utf-8"?>
<sst xmlns="http://schemas.openxmlformats.org/spreadsheetml/2006/main" count="322" uniqueCount="178">
  <si>
    <t>Öğrencinin Adı Soyadı</t>
  </si>
  <si>
    <t>Sınıfı</t>
  </si>
  <si>
    <t>Akademik Ortalama(4'lük sistem)</t>
  </si>
  <si>
    <t xml:space="preserve">Akedemik Ortalama(100'lük sistem) </t>
  </si>
  <si>
    <t>SONUÇ</t>
  </si>
  <si>
    <t>Sultan Aylin FESLİ</t>
  </si>
  <si>
    <t>Veysel MACİT</t>
  </si>
  <si>
    <t>1. SINIF</t>
  </si>
  <si>
    <t>Cahit AKÇİÇEK</t>
  </si>
  <si>
    <t>Burak AĞDEMİR</t>
  </si>
  <si>
    <t>3. SINIF</t>
  </si>
  <si>
    <t>Gamze KARTAL</t>
  </si>
  <si>
    <t>Ebru DEMİR</t>
  </si>
  <si>
    <t>Ayşe DÜVENCİOĞLU</t>
  </si>
  <si>
    <t>2. SINIF</t>
  </si>
  <si>
    <t>Gitmek İstenen Kurum</t>
  </si>
  <si>
    <t>Cemal DEMİRKÖK</t>
  </si>
  <si>
    <t>GİTMEK İSTENİLEN KURUM/KURUMLAR</t>
  </si>
  <si>
    <t>Barış Ata KATIRCIOĞLU</t>
  </si>
  <si>
    <t>Samet GEBİÇ</t>
  </si>
  <si>
    <t>Ufuk GÜRBÜZ</t>
  </si>
  <si>
    <t>Muharrem DURMAZ</t>
  </si>
  <si>
    <t>İbrahim GİRİCİ</t>
  </si>
  <si>
    <t>Ramazan GÜNDÜZ</t>
  </si>
  <si>
    <t>İbrahim Halil ARSLAN</t>
  </si>
  <si>
    <t>FASSADEN UND SANİERUNG MBH</t>
  </si>
  <si>
    <t>Muhammet KOÇ</t>
  </si>
  <si>
    <t>UNIVERSITY OF THESSALY</t>
  </si>
  <si>
    <t>Sadık YILMAZ</t>
  </si>
  <si>
    <t>3.SINIF</t>
  </si>
  <si>
    <t>ADI</t>
  </si>
  <si>
    <t>SOYADI</t>
  </si>
  <si>
    <t>ÇALIŞTIĞI BİRİM</t>
  </si>
  <si>
    <t>YABANCI DİL SINAV PUANI</t>
  </si>
  <si>
    <t>GİTMEK İSTEDİĞİ KURUM</t>
  </si>
  <si>
    <t>Süleyman</t>
  </si>
  <si>
    <t xml:space="preserve"> DUMAN</t>
  </si>
  <si>
    <t>FEN BİLİMLERİ ENSTİTÜSÜ</t>
  </si>
  <si>
    <t>Serkan</t>
  </si>
  <si>
    <t>KAYHAN</t>
  </si>
  <si>
    <t>STRATEJİ GELİŞTİRME DAİRE BAŞKANLIĞI</t>
  </si>
  <si>
    <t>Kerime</t>
  </si>
  <si>
    <t>REKTÖRLÜK ÖZEL KALEM</t>
  </si>
  <si>
    <t>Çağrı YILMAZ</t>
  </si>
  <si>
    <t>Cengiz Burak ŞENYURT</t>
  </si>
  <si>
    <t>Halil ÇAKIR</t>
  </si>
  <si>
    <t>Emrullah KÜÇÜKKAYA</t>
  </si>
  <si>
    <t>Murat</t>
  </si>
  <si>
    <t>KÖSE</t>
  </si>
  <si>
    <t>BAP</t>
  </si>
  <si>
    <t>Halime UZUNGÜNDEŞ</t>
  </si>
  <si>
    <t>Ali BARAK</t>
  </si>
  <si>
    <t>Muhammet AKIN</t>
  </si>
  <si>
    <t>Orhan ZOR</t>
  </si>
  <si>
    <t>OPOLE UNIVERSTY OF TECHNOLOGY</t>
  </si>
  <si>
    <t>Hasan YILMAZ</t>
  </si>
  <si>
    <t>Abbdussamed BALKAN</t>
  </si>
  <si>
    <t>Esma KUZU</t>
  </si>
  <si>
    <t>Yusuf DALKIRAN</t>
  </si>
  <si>
    <t>Fatih Gökhan ZAL</t>
  </si>
  <si>
    <t>OPOLE UNIVERSITY OF TECHNOLOGY</t>
  </si>
  <si>
    <t>Muhammet</t>
  </si>
  <si>
    <t>GÜNER</t>
  </si>
  <si>
    <t>İİBF</t>
  </si>
  <si>
    <t>Serhat DURU</t>
  </si>
  <si>
    <t>Emine ÇAVUŞ</t>
  </si>
  <si>
    <t>4.00</t>
  </si>
  <si>
    <t>Furkan Kemal AKTAŞ</t>
  </si>
  <si>
    <t>UNIVERSTY OF WROCLAW</t>
  </si>
  <si>
    <t>Zahire BOSTANCI</t>
  </si>
  <si>
    <t>Engin KARAKAŞ</t>
  </si>
  <si>
    <t>Güney DEMİRTEKİN</t>
  </si>
  <si>
    <t>Gamze KOÇ</t>
  </si>
  <si>
    <t>2.SINIF</t>
  </si>
  <si>
    <t>University of SS. Cyril and Methodius</t>
  </si>
  <si>
    <t>UNIVERSITY OF MUNSTER</t>
  </si>
  <si>
    <t>UNIVERSITY OF WSG IN BYDGOSZCZY</t>
  </si>
  <si>
    <t>UNIVERSITY OF SALERNO</t>
  </si>
  <si>
    <t>KATOWICE SCHOOL OF ECONOMICS, UNIVERSITY OF WGS IN BYDGOSZCZY, UNIVERSITY OF SANNIO</t>
  </si>
  <si>
    <t>UNIVERSITY OF WGS IN BYDGOSZCZY, UNIVERSITY OF SANNIO</t>
  </si>
  <si>
    <t>NATIONAL SPORT ACEDEMY</t>
  </si>
  <si>
    <t>Ebru GÜLER</t>
  </si>
  <si>
    <t>Uğur AKÇALI</t>
  </si>
  <si>
    <t>STADT HAMM TİEFBRU-UND GRUFLACHEMANT</t>
  </si>
  <si>
    <t>DEM BUILDING COMPANY</t>
  </si>
  <si>
    <t>FASSADEN UND SANIERUNG MBH</t>
  </si>
  <si>
    <t>STADT HAMM TIEFBRU-UND GRUFLACHEMANT</t>
  </si>
  <si>
    <t>UNIVERSITY OF SANNIO, OPLE UNIVERSITY OF TECHNOLOGY, UNIVERSITY OF WSG IN BYDGOZCZY</t>
  </si>
  <si>
    <t>KATOWICE SCHOOL OF ECONOMICS, OPOLE UNIVERSITY OF TECHNOLOGY, UNIVERSITY OF WROCKLAWSKI</t>
  </si>
  <si>
    <t>Jale TUĞRUL</t>
  </si>
  <si>
    <t>Çağla Nur BULUT</t>
  </si>
  <si>
    <t>KATOWICE SCHOOL OF ECONOMICS</t>
  </si>
  <si>
    <t>Oğuzhan DEMİREL</t>
  </si>
  <si>
    <t>İDARİ PERSONEL</t>
  </si>
  <si>
    <t>ALTINTAŞ</t>
  </si>
  <si>
    <t>DEMİR</t>
  </si>
  <si>
    <t>İDARİ VE MALİ İŞLER DAİRE BAŞKANLIĞI</t>
  </si>
  <si>
    <t>UNIVERSITY OF WSG, UNIVERSITY OF SANNIO</t>
  </si>
  <si>
    <t>UNIVERSITY OF WSG,UNIVERSITY OF SANNIO</t>
  </si>
  <si>
    <t>YABANCI DİL YAZILI SINAV PUANI</t>
  </si>
  <si>
    <t>YABANCI DİL SÖZLÜ SINAV PUANI</t>
  </si>
  <si>
    <t>Mehmet Emin ÖZMEN</t>
  </si>
  <si>
    <t>GİRMEDİ</t>
  </si>
  <si>
    <t>Y- 53,75      S- 50</t>
  </si>
  <si>
    <t>Y-23,75       S- 33</t>
  </si>
  <si>
    <t>Y-21,25       S-48</t>
  </si>
  <si>
    <t>Y-55             S-56</t>
  </si>
  <si>
    <t>Y-78,75        S-76</t>
  </si>
  <si>
    <t>Y-65             S-93</t>
  </si>
  <si>
    <t>Y-55             S-66</t>
  </si>
  <si>
    <t>YABANCI DİL YAZILI SINAV PUANI (%75)</t>
  </si>
  <si>
    <t>YABANCI DİL SÖZLÜ SINAV PUANI (%25)</t>
  </si>
  <si>
    <t>SONUÇ (yazılı ve sözlü sınav ort.)</t>
  </si>
  <si>
    <t>Matematik Mühendisliği</t>
  </si>
  <si>
    <t>Halkla İlişkiler ve Tanıtım</t>
  </si>
  <si>
    <t>Beden Eğitimi ve Spor Öğretmenliği</t>
  </si>
  <si>
    <t>Gıda Mühendisliği</t>
  </si>
  <si>
    <t>Siyaset Bilimi ve Kamu Yönetimi</t>
  </si>
  <si>
    <t>Bölümü</t>
  </si>
  <si>
    <t>İşletme</t>
  </si>
  <si>
    <t>Hemşirelik</t>
  </si>
  <si>
    <t>İktisat</t>
  </si>
  <si>
    <t>İnşaat Mühendisliği</t>
  </si>
  <si>
    <t>Elektrik ve Elektronik Mühendisliği</t>
  </si>
  <si>
    <t>Makine Mühendisliği</t>
  </si>
  <si>
    <t>Jeoloji Mühendisliği</t>
  </si>
  <si>
    <t>Bölüm</t>
  </si>
  <si>
    <t>2. SINIF (önlisans)</t>
  </si>
  <si>
    <t>YAZILI(Y)</t>
  </si>
  <si>
    <t>SÖZLÜ(S)</t>
  </si>
  <si>
    <t>Y*0,75</t>
  </si>
  <si>
    <t>S*0,25</t>
  </si>
  <si>
    <t>ORTALAMA</t>
  </si>
  <si>
    <t xml:space="preserve">**Kıvanç </t>
  </si>
  <si>
    <t xml:space="preserve">**Okan </t>
  </si>
  <si>
    <t>Mülkiyet Koruma ve Güvenlik</t>
  </si>
  <si>
    <t>Beslenme ve Diyetetik</t>
  </si>
  <si>
    <t>Ormancılık ve Orman Ürünleri</t>
  </si>
  <si>
    <t>Tasarım</t>
  </si>
  <si>
    <t>1. SINIF (önlisans)</t>
  </si>
  <si>
    <t xml:space="preserve"> 4. SINIF (lisans)</t>
  </si>
  <si>
    <t>AGNO %55</t>
  </si>
  <si>
    <t>YAZILI SINAVIN 75%</t>
  </si>
  <si>
    <t xml:space="preserve"> SÖZLÜ SINAV 25%</t>
  </si>
  <si>
    <t>TOPLAMI</t>
  </si>
  <si>
    <t>YABANCI DİL SINAV PUANI % 45</t>
  </si>
  <si>
    <t>DEĞERLENDİRME</t>
  </si>
  <si>
    <t>BAŞARILI</t>
  </si>
  <si>
    <t>GEÇERSİZ</t>
  </si>
  <si>
    <t>Şerife KARADOĞAN</t>
  </si>
  <si>
    <t>YILDIRIM LEBENSMITTEL</t>
  </si>
  <si>
    <t>NİHAİ SONUÇ(%50 AGNO+%50 YABANCI DİL SINAVI)</t>
  </si>
  <si>
    <t>ALEXANDER TECHNOLOGICAL EDUCATIONAL INSTITUTIONAL</t>
  </si>
  <si>
    <t>ASIL</t>
  </si>
  <si>
    <t>UNIVERSITY OF IONNIA</t>
  </si>
  <si>
    <t>KARKONOSZE COLLEGE IN JELENIA GORA</t>
  </si>
  <si>
    <t>KATOWICE, UNIVERSITY OF WSG IN BYDGOSZCZY</t>
  </si>
  <si>
    <t>KATOWICE SCHOLL OF ECONOMICS</t>
  </si>
  <si>
    <t>UNIVERSİTY OF SANNIO, KATOWICE SCHOOL OF ECOMICS</t>
  </si>
  <si>
    <t>KATOWİCE SCHOLL OF ECONOMICS</t>
  </si>
  <si>
    <t>I. YEDEK</t>
  </si>
  <si>
    <t>II. YEDEK</t>
  </si>
  <si>
    <r>
      <rPr>
        <sz val="11"/>
        <color theme="1"/>
        <rFont val="Calibri"/>
        <family val="2"/>
        <charset val="162"/>
        <scheme val="minor"/>
      </rPr>
      <t>59,517-10=</t>
    </r>
    <r>
      <rPr>
        <b/>
        <sz val="11"/>
        <color theme="1"/>
        <rFont val="Calibri"/>
        <family val="2"/>
        <charset val="162"/>
        <scheme val="minor"/>
      </rPr>
      <t>49,517</t>
    </r>
  </si>
  <si>
    <r>
      <rPr>
        <sz val="11"/>
        <color theme="1"/>
        <rFont val="Calibri"/>
        <family val="2"/>
        <charset val="162"/>
        <scheme val="minor"/>
      </rPr>
      <t>55,4062-10=</t>
    </r>
    <r>
      <rPr>
        <b/>
        <sz val="11"/>
        <color theme="1"/>
        <rFont val="Calibri"/>
        <family val="2"/>
        <charset val="162"/>
        <scheme val="minor"/>
      </rPr>
      <t>45,4062</t>
    </r>
  </si>
  <si>
    <t>Erol AKBULUT</t>
  </si>
  <si>
    <t xml:space="preserve">** Adaylar ilk tercihleri tarafından kabul edilmedikleri takdirde diğer tercihlerine yerleşebilmeleri için kurum ile görüşülecektir. </t>
  </si>
  <si>
    <t>** Kazanan adaylar gitmek istedikleri kurum da kabul ettiği takdirde  güz+bahar olmak üzere iki dönemliğine gönderileceklerdir. Sadece güz dönemi faaliyetten faydalanacak adaylar 15/03/2016  tarihine kadar  bu istekelerini belirten bir dilekçeyi Dış İlişkiler Ofisi'ne teslim etmek zorundadır.</t>
  </si>
  <si>
    <t>ÜLKE</t>
  </si>
  <si>
    <t>2015-2016 ERASMUS STAJ FAALİYETİ BAŞVURU SONUÇLARI</t>
  </si>
  <si>
    <t>ALMANYA</t>
  </si>
  <si>
    <t>FRANSA</t>
  </si>
  <si>
    <t>YUNANİSTAN</t>
  </si>
  <si>
    <t>**Daha önce programdan faydalanmış öğrenciler için her bir faaliyet kapsamında -10 puan uygulanmıştır.</t>
  </si>
  <si>
    <t>2016-2017 ERASMUS+ İDARİ PERSONEL EĞİTİM ALMA BAŞVURU SONUÇLARI</t>
  </si>
  <si>
    <t>2016-2017 ERASMUS ÖĞRENİM FAALİYETİ BAŞVURU SONUÇLARI</t>
  </si>
  <si>
    <t>**Daha önce faydalanmış adaylara her bir faaliyet için  Erasmus+ kuralları gereği - 10 puan uygulaması yapılmıştır.</t>
  </si>
  <si>
    <t>50,05</t>
  </si>
  <si>
    <t>50,52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</si>
</sst>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/>
    <xf numFmtId="0" fontId="3" fillId="0" borderId="6" xfId="0" applyFont="1" applyBorder="1"/>
    <xf numFmtId="0" fontId="3" fillId="2" borderId="6" xfId="0" applyFont="1" applyFill="1" applyBorder="1"/>
    <xf numFmtId="2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0" fontId="0" fillId="2" borderId="6" xfId="0" applyFill="1" applyBorder="1"/>
    <xf numFmtId="2" fontId="0" fillId="0" borderId="6" xfId="0" applyNumberFormat="1" applyBorder="1"/>
    <xf numFmtId="0" fontId="0" fillId="3" borderId="0" xfId="0" applyFill="1"/>
    <xf numFmtId="0" fontId="1" fillId="3" borderId="0" xfId="0" applyFont="1" applyFill="1"/>
    <xf numFmtId="0" fontId="3" fillId="2" borderId="7" xfId="0" applyFont="1" applyFill="1" applyBorder="1"/>
    <xf numFmtId="2" fontId="3" fillId="2" borderId="7" xfId="0" applyNumberFormat="1" applyFont="1" applyFill="1" applyBorder="1" applyAlignment="1">
      <alignment horizontal="right"/>
    </xf>
    <xf numFmtId="0" fontId="3" fillId="0" borderId="7" xfId="0" applyFont="1" applyBorder="1"/>
    <xf numFmtId="0" fontId="0" fillId="0" borderId="6" xfId="0" applyFill="1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5" borderId="0" xfId="0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/>
    <xf numFmtId="0" fontId="0" fillId="5" borderId="6" xfId="0" applyFill="1" applyBorder="1"/>
    <xf numFmtId="0" fontId="0" fillId="5" borderId="0" xfId="0" applyFill="1"/>
    <xf numFmtId="0" fontId="1" fillId="5" borderId="6" xfId="0" applyFont="1" applyFill="1" applyBorder="1" applyAlignment="1">
      <alignment vertical="center" wrapText="1"/>
    </xf>
    <xf numFmtId="0" fontId="1" fillId="2" borderId="6" xfId="0" applyFont="1" applyFill="1" applyBorder="1"/>
    <xf numFmtId="0" fontId="0" fillId="2" borderId="0" xfId="0" applyFill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9" fontId="6" fillId="3" borderId="3" xfId="0" applyNumberFormat="1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3" fillId="3" borderId="0" xfId="0" applyFont="1" applyFill="1"/>
    <xf numFmtId="2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6" xfId="0" applyFont="1" applyFill="1" applyBorder="1" applyAlignment="1">
      <alignment horizontal="right"/>
    </xf>
    <xf numFmtId="0" fontId="3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6" xfId="0" applyFont="1" applyFill="1" applyBorder="1"/>
    <xf numFmtId="0" fontId="1" fillId="0" borderId="0" xfId="0" applyFon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/>
    <xf numFmtId="0" fontId="0" fillId="2" borderId="7" xfId="0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5" borderId="9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5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horizontal="center" vertical="center" textRotation="90" wrapText="1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H1" workbookViewId="0">
      <selection activeCell="C20" sqref="C20"/>
    </sheetView>
  </sheetViews>
  <sheetFormatPr defaultRowHeight="15" x14ac:dyDescent="0.25"/>
  <cols>
    <col min="1" max="1" width="28" customWidth="1"/>
    <col min="2" max="2" width="27.7109375" customWidth="1"/>
    <col min="3" max="3" width="17.42578125" customWidth="1"/>
    <col min="4" max="4" width="14.85546875" customWidth="1"/>
    <col min="5" max="5" width="16.28515625" customWidth="1"/>
    <col min="6" max="6" width="11.42578125" customWidth="1"/>
    <col min="7" max="7" width="18.140625" customWidth="1"/>
    <col min="8" max="8" width="12" customWidth="1"/>
    <col min="9" max="9" width="18.140625" customWidth="1"/>
    <col min="10" max="12" width="11" customWidth="1"/>
    <col min="13" max="13" width="17" customWidth="1"/>
    <col min="14" max="14" width="17" style="41" customWidth="1"/>
    <col min="15" max="15" width="36.85546875" customWidth="1"/>
    <col min="16" max="16" width="11" customWidth="1"/>
  </cols>
  <sheetData>
    <row r="1" spans="1:19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39"/>
    </row>
    <row r="2" spans="1:19" s="9" customFormat="1" ht="33" customHeight="1" x14ac:dyDescent="0.3">
      <c r="A2" s="61" t="s">
        <v>168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2"/>
      <c r="P2" s="62"/>
      <c r="Q2" s="62"/>
      <c r="R2" s="62"/>
    </row>
    <row r="3" spans="1:19" s="34" customFormat="1" ht="45" x14ac:dyDescent="0.25">
      <c r="A3" s="28" t="s">
        <v>0</v>
      </c>
      <c r="B3" s="28" t="s">
        <v>126</v>
      </c>
      <c r="C3" s="28" t="s">
        <v>1</v>
      </c>
      <c r="D3" s="29" t="s">
        <v>2</v>
      </c>
      <c r="E3" s="29" t="s">
        <v>3</v>
      </c>
      <c r="F3" s="29" t="s">
        <v>141</v>
      </c>
      <c r="G3" s="30" t="s">
        <v>99</v>
      </c>
      <c r="H3" s="31" t="s">
        <v>142</v>
      </c>
      <c r="I3" s="30" t="s">
        <v>100</v>
      </c>
      <c r="J3" s="31" t="s">
        <v>143</v>
      </c>
      <c r="K3" s="31" t="s">
        <v>144</v>
      </c>
      <c r="L3" s="31" t="s">
        <v>145</v>
      </c>
      <c r="M3" s="32" t="s">
        <v>4</v>
      </c>
      <c r="N3" s="32" t="s">
        <v>146</v>
      </c>
      <c r="O3" s="33" t="s">
        <v>15</v>
      </c>
      <c r="P3" s="44" t="s">
        <v>167</v>
      </c>
      <c r="Q3" s="47"/>
      <c r="R3" s="47"/>
    </row>
    <row r="4" spans="1:19" s="36" customFormat="1" x14ac:dyDescent="0.25">
      <c r="A4" s="2" t="s">
        <v>149</v>
      </c>
      <c r="B4" s="2" t="s">
        <v>135</v>
      </c>
      <c r="C4" s="2" t="s">
        <v>127</v>
      </c>
      <c r="D4" s="2">
        <v>3.5</v>
      </c>
      <c r="E4" s="2">
        <v>88.33</v>
      </c>
      <c r="F4" s="3">
        <f>E4*0.55</f>
        <v>48.581500000000005</v>
      </c>
      <c r="G4" s="2">
        <v>22.5</v>
      </c>
      <c r="H4" s="4">
        <f>G4*0.75</f>
        <v>16.875</v>
      </c>
      <c r="I4" s="2">
        <v>48</v>
      </c>
      <c r="J4" s="4">
        <f>I4*0.25</f>
        <v>12</v>
      </c>
      <c r="K4" s="4">
        <f>H4+J4</f>
        <v>28.875</v>
      </c>
      <c r="L4" s="4">
        <f>K4*0.45</f>
        <v>12.99375</v>
      </c>
      <c r="M4" s="35">
        <f>L4+F4</f>
        <v>61.575250000000004</v>
      </c>
      <c r="N4" s="40" t="s">
        <v>147</v>
      </c>
      <c r="O4" s="3" t="s">
        <v>150</v>
      </c>
      <c r="P4" s="2" t="s">
        <v>169</v>
      </c>
      <c r="Q4" s="2"/>
      <c r="R4" s="2"/>
    </row>
    <row r="5" spans="1:19" s="36" customFormat="1" x14ac:dyDescent="0.25">
      <c r="A5" s="3" t="s">
        <v>26</v>
      </c>
      <c r="B5" s="3" t="s">
        <v>135</v>
      </c>
      <c r="C5" s="3" t="s">
        <v>139</v>
      </c>
      <c r="D5" s="3">
        <v>2.88</v>
      </c>
      <c r="E5" s="3">
        <v>73.86</v>
      </c>
      <c r="F5" s="3">
        <f t="shared" ref="F5:F16" si="0">E5*0.55</f>
        <v>40.623000000000005</v>
      </c>
      <c r="G5" s="4">
        <v>25</v>
      </c>
      <c r="H5" s="4">
        <f>G5*0.75</f>
        <v>18.75</v>
      </c>
      <c r="I5" s="4">
        <v>43</v>
      </c>
      <c r="J5" s="4">
        <f>I5*0.25</f>
        <v>10.75</v>
      </c>
      <c r="K5" s="4">
        <f>H5+J5</f>
        <v>29.5</v>
      </c>
      <c r="L5" s="4">
        <f>K5*0.45</f>
        <v>13.275</v>
      </c>
      <c r="M5" s="35">
        <f>L5+F5</f>
        <v>53.898000000000003</v>
      </c>
      <c r="N5" s="40" t="s">
        <v>147</v>
      </c>
      <c r="O5" s="2" t="s">
        <v>84</v>
      </c>
      <c r="P5" s="2" t="s">
        <v>169</v>
      </c>
      <c r="Q5" s="2"/>
      <c r="R5" s="2"/>
    </row>
    <row r="6" spans="1:19" s="36" customFormat="1" x14ac:dyDescent="0.25">
      <c r="A6" s="11" t="s">
        <v>24</v>
      </c>
      <c r="B6" s="11" t="s">
        <v>135</v>
      </c>
      <c r="C6" s="11" t="s">
        <v>139</v>
      </c>
      <c r="D6" s="11">
        <v>3.05</v>
      </c>
      <c r="E6" s="11">
        <v>77.83</v>
      </c>
      <c r="F6" s="3">
        <f t="shared" si="0"/>
        <v>42.8065</v>
      </c>
      <c r="G6" s="12">
        <v>23.75</v>
      </c>
      <c r="H6" s="4">
        <f>G6*0.75</f>
        <v>17.8125</v>
      </c>
      <c r="I6" s="12">
        <v>20</v>
      </c>
      <c r="J6" s="4">
        <f>I6*0.25</f>
        <v>5</v>
      </c>
      <c r="K6" s="4">
        <f>H6+J6</f>
        <v>22.8125</v>
      </c>
      <c r="L6" s="4">
        <f>K6*0.45</f>
        <v>10.265625</v>
      </c>
      <c r="M6" s="35">
        <f>L6+F6</f>
        <v>53.072125</v>
      </c>
      <c r="N6" s="40" t="s">
        <v>147</v>
      </c>
      <c r="O6" s="2" t="s">
        <v>84</v>
      </c>
      <c r="P6" s="2" t="s">
        <v>169</v>
      </c>
      <c r="Q6" s="2"/>
      <c r="R6" s="2"/>
    </row>
    <row r="7" spans="1:19" s="2" customFormat="1" x14ac:dyDescent="0.25">
      <c r="A7" s="3" t="s">
        <v>6</v>
      </c>
      <c r="B7" s="3" t="s">
        <v>135</v>
      </c>
      <c r="C7" s="3" t="s">
        <v>139</v>
      </c>
      <c r="D7" s="3">
        <v>2.66</v>
      </c>
      <c r="E7" s="3">
        <v>68.73</v>
      </c>
      <c r="F7" s="3">
        <f t="shared" si="0"/>
        <v>37.801500000000004</v>
      </c>
      <c r="G7" s="4">
        <v>25</v>
      </c>
      <c r="H7" s="4">
        <f>G7*0.75</f>
        <v>18.75</v>
      </c>
      <c r="I7" s="4">
        <v>40</v>
      </c>
      <c r="J7" s="4">
        <f>I7*0.25</f>
        <v>10</v>
      </c>
      <c r="K7" s="4">
        <f>H7+J7</f>
        <v>28.75</v>
      </c>
      <c r="L7" s="4">
        <f>K7*0.45</f>
        <v>12.9375</v>
      </c>
      <c r="M7" s="35">
        <f>L7+F7</f>
        <v>50.739000000000004</v>
      </c>
      <c r="N7" s="40" t="s">
        <v>147</v>
      </c>
      <c r="O7" s="2" t="s">
        <v>25</v>
      </c>
      <c r="P7" s="2" t="s">
        <v>170</v>
      </c>
      <c r="Q7" s="43"/>
    </row>
    <row r="8" spans="1:19" s="2" customFormat="1" x14ac:dyDescent="0.25">
      <c r="A8" s="5" t="s">
        <v>8</v>
      </c>
      <c r="B8" s="5" t="s">
        <v>135</v>
      </c>
      <c r="C8" s="5" t="s">
        <v>139</v>
      </c>
      <c r="D8" s="5">
        <v>2.36</v>
      </c>
      <c r="E8" s="5">
        <v>61.73</v>
      </c>
      <c r="F8" s="3">
        <f t="shared" si="0"/>
        <v>33.951500000000003</v>
      </c>
      <c r="G8" s="6">
        <v>21.25</v>
      </c>
      <c r="H8" s="4">
        <f>G8*0.75</f>
        <v>15.9375</v>
      </c>
      <c r="I8" s="4">
        <v>26</v>
      </c>
      <c r="J8" s="4">
        <f>I8*0.25</f>
        <v>6.5</v>
      </c>
      <c r="K8" s="4">
        <f>H8+J8</f>
        <v>22.4375</v>
      </c>
      <c r="L8" s="4">
        <f>K8*0.45</f>
        <v>10.096875000000001</v>
      </c>
      <c r="M8" s="35">
        <f>L8+F8</f>
        <v>44.048375000000007</v>
      </c>
      <c r="N8" s="40" t="s">
        <v>147</v>
      </c>
      <c r="O8" s="13" t="s">
        <v>85</v>
      </c>
      <c r="P8" s="2" t="s">
        <v>170</v>
      </c>
    </row>
    <row r="9" spans="1:19" s="58" customForma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</row>
    <row r="10" spans="1:19" s="2" customFormat="1" ht="30" x14ac:dyDescent="0.25">
      <c r="A10" s="2" t="s">
        <v>55</v>
      </c>
      <c r="B10" s="2" t="s">
        <v>137</v>
      </c>
      <c r="C10" s="2" t="s">
        <v>139</v>
      </c>
      <c r="D10" s="2">
        <v>2.98</v>
      </c>
      <c r="E10" s="2">
        <v>76.2</v>
      </c>
      <c r="F10" s="3">
        <f t="shared" si="0"/>
        <v>41.910000000000004</v>
      </c>
      <c r="G10" s="2">
        <v>18.75</v>
      </c>
      <c r="H10" s="4">
        <f t="shared" ref="H10:H16" si="1">G10*0.75</f>
        <v>14.0625</v>
      </c>
      <c r="I10" s="2">
        <v>33</v>
      </c>
      <c r="J10" s="4">
        <f>I10*0.25</f>
        <v>8.25</v>
      </c>
      <c r="K10" s="4">
        <f>H10+J10</f>
        <v>22.3125</v>
      </c>
      <c r="L10" s="4">
        <f>K10*0.45</f>
        <v>10.040625</v>
      </c>
      <c r="M10" s="35">
        <f>L10+F10</f>
        <v>51.950625000000002</v>
      </c>
      <c r="N10" s="40" t="s">
        <v>147</v>
      </c>
      <c r="O10" s="45" t="s">
        <v>86</v>
      </c>
      <c r="P10" s="2" t="s">
        <v>169</v>
      </c>
    </row>
    <row r="11" spans="1:19" s="2" customFormat="1" ht="30" x14ac:dyDescent="0.25">
      <c r="A11" s="2" t="s">
        <v>64</v>
      </c>
      <c r="B11" s="2" t="s">
        <v>137</v>
      </c>
      <c r="C11" s="2" t="s">
        <v>139</v>
      </c>
      <c r="D11" s="2">
        <v>2.4500000000000002</v>
      </c>
      <c r="E11" s="2">
        <v>63.83</v>
      </c>
      <c r="F11" s="3">
        <f t="shared" si="0"/>
        <v>35.106500000000004</v>
      </c>
      <c r="G11" s="2">
        <v>27.5</v>
      </c>
      <c r="H11" s="4">
        <f t="shared" si="1"/>
        <v>20.625</v>
      </c>
      <c r="I11" s="2">
        <v>26</v>
      </c>
      <c r="J11" s="4">
        <f>I11*0.25</f>
        <v>6.5</v>
      </c>
      <c r="K11" s="4">
        <f>H11+J11</f>
        <v>27.125</v>
      </c>
      <c r="L11" s="4">
        <f>K11*0.45</f>
        <v>12.206250000000001</v>
      </c>
      <c r="M11" s="35">
        <f>L11+F11</f>
        <v>47.312750000000008</v>
      </c>
      <c r="N11" s="40" t="s">
        <v>147</v>
      </c>
      <c r="O11" s="45" t="s">
        <v>86</v>
      </c>
      <c r="P11" s="2" t="s">
        <v>169</v>
      </c>
    </row>
    <row r="12" spans="1:19" s="2" customFormat="1" ht="30" x14ac:dyDescent="0.25">
      <c r="A12" s="2" t="s">
        <v>82</v>
      </c>
      <c r="B12" s="2" t="s">
        <v>137</v>
      </c>
      <c r="C12" s="2" t="s">
        <v>127</v>
      </c>
      <c r="D12" s="2">
        <v>2.2999999999999998</v>
      </c>
      <c r="E12" s="2">
        <v>60.33</v>
      </c>
      <c r="F12" s="3">
        <f t="shared" si="0"/>
        <v>33.1815</v>
      </c>
      <c r="G12" s="2">
        <v>27.5</v>
      </c>
      <c r="H12" s="4">
        <f t="shared" si="1"/>
        <v>20.625</v>
      </c>
      <c r="I12" s="2">
        <v>36</v>
      </c>
      <c r="J12" s="4">
        <f>I12*0.25</f>
        <v>9</v>
      </c>
      <c r="K12" s="4">
        <f>H12+J12</f>
        <v>29.625</v>
      </c>
      <c r="L12" s="4">
        <f>K12*0.45</f>
        <v>13.331250000000001</v>
      </c>
      <c r="M12" s="35">
        <f>L12+F12</f>
        <v>46.512749999999997</v>
      </c>
      <c r="N12" s="40" t="s">
        <v>160</v>
      </c>
      <c r="O12" s="46" t="s">
        <v>83</v>
      </c>
      <c r="P12" s="2" t="s">
        <v>169</v>
      </c>
    </row>
    <row r="13" spans="1:19" s="2" customFormat="1" x14ac:dyDescent="0.25">
      <c r="A13" s="2" t="s">
        <v>69</v>
      </c>
      <c r="B13" s="2" t="s">
        <v>137</v>
      </c>
      <c r="C13" s="3" t="s">
        <v>127</v>
      </c>
      <c r="D13" s="2">
        <v>1.91</v>
      </c>
      <c r="E13" s="2">
        <v>51.23</v>
      </c>
      <c r="F13" s="3">
        <f>E13*0.55</f>
        <v>28.176500000000001</v>
      </c>
      <c r="G13" s="2" t="s">
        <v>102</v>
      </c>
      <c r="H13" s="4"/>
      <c r="I13" s="2" t="s">
        <v>102</v>
      </c>
      <c r="J13" s="4"/>
      <c r="K13" s="4"/>
      <c r="L13" s="4"/>
      <c r="M13" s="35"/>
      <c r="N13" s="40" t="s">
        <v>148</v>
      </c>
    </row>
    <row r="14" spans="1:19" s="2" customFormat="1" x14ac:dyDescent="0.25">
      <c r="A14" s="2" t="s">
        <v>51</v>
      </c>
      <c r="B14" s="2" t="s">
        <v>138</v>
      </c>
      <c r="C14" s="2" t="s">
        <v>139</v>
      </c>
      <c r="D14" s="2">
        <v>1.74</v>
      </c>
      <c r="E14" s="2">
        <v>47.26</v>
      </c>
      <c r="F14" s="3">
        <f>E14*0.55</f>
        <v>25.993000000000002</v>
      </c>
      <c r="G14" s="2" t="s">
        <v>102</v>
      </c>
      <c r="H14" s="4"/>
      <c r="I14" s="2" t="s">
        <v>102</v>
      </c>
      <c r="J14" s="4"/>
      <c r="K14" s="4"/>
      <c r="L14" s="4"/>
      <c r="M14" s="35"/>
      <c r="N14" s="40" t="s">
        <v>148</v>
      </c>
    </row>
    <row r="15" spans="1:19" s="58" customForma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9" s="36" customFormat="1" x14ac:dyDescent="0.25">
      <c r="A16" s="3" t="s">
        <v>5</v>
      </c>
      <c r="B16" s="3" t="s">
        <v>136</v>
      </c>
      <c r="C16" s="3" t="s">
        <v>140</v>
      </c>
      <c r="D16" s="37">
        <v>2.92</v>
      </c>
      <c r="E16" s="37">
        <v>74.8</v>
      </c>
      <c r="F16" s="3">
        <f t="shared" si="0"/>
        <v>41.14</v>
      </c>
      <c r="G16" s="3">
        <v>67.5</v>
      </c>
      <c r="H16" s="4">
        <f t="shared" si="1"/>
        <v>50.625</v>
      </c>
      <c r="I16" s="38">
        <v>80</v>
      </c>
      <c r="J16" s="4">
        <f t="shared" ref="J16" si="2">I16*0.25</f>
        <v>20</v>
      </c>
      <c r="K16" s="4">
        <f t="shared" ref="K16" si="3">H16+J16</f>
        <v>70.625</v>
      </c>
      <c r="L16" s="4">
        <f t="shared" ref="L16" si="4">K16*0.45</f>
        <v>31.78125</v>
      </c>
      <c r="M16" s="35">
        <f>L16+F16</f>
        <v>72.921250000000001</v>
      </c>
      <c r="N16" s="40" t="s">
        <v>147</v>
      </c>
      <c r="O16" s="2" t="s">
        <v>27</v>
      </c>
      <c r="P16" s="2" t="s">
        <v>171</v>
      </c>
      <c r="Q16" s="2"/>
      <c r="R16" s="2"/>
      <c r="S16" s="2"/>
    </row>
  </sheetData>
  <sortState ref="I10:N14">
    <sortCondition descending="1" ref="M3"/>
  </sortState>
  <mergeCells count="4">
    <mergeCell ref="A1:M1"/>
    <mergeCell ref="A9:XFD9"/>
    <mergeCell ref="A15:XFD15"/>
    <mergeCell ref="A2:R2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L14" sqref="L14"/>
    </sheetView>
  </sheetViews>
  <sheetFormatPr defaultRowHeight="15" x14ac:dyDescent="0.25"/>
  <cols>
    <col min="1" max="1" width="23.140625" customWidth="1"/>
    <col min="2" max="2" width="25.28515625" customWidth="1"/>
    <col min="3" max="3" width="9.5703125" customWidth="1"/>
    <col min="4" max="4" width="14.28515625" customWidth="1"/>
    <col min="5" max="5" width="17.28515625" customWidth="1"/>
    <col min="6" max="6" width="9" customWidth="1"/>
    <col min="7" max="7" width="9.140625" customWidth="1"/>
    <col min="8" max="8" width="8.140625" customWidth="1"/>
    <col min="9" max="9" width="8.85546875" customWidth="1"/>
    <col min="10" max="10" width="11.85546875" customWidth="1"/>
    <col min="11" max="11" width="17.85546875" style="27" customWidth="1"/>
    <col min="12" max="12" width="18.85546875" customWidth="1"/>
    <col min="13" max="13" width="36.5703125" customWidth="1"/>
  </cols>
  <sheetData>
    <row r="1" spans="1:13" s="17" customFormat="1" ht="21.75" customHeight="1" x14ac:dyDescent="0.25">
      <c r="A1" s="65" t="s">
        <v>174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s="22" customFormat="1" ht="63.75" x14ac:dyDescent="0.25">
      <c r="A2" s="18" t="s">
        <v>0</v>
      </c>
      <c r="B2" s="18" t="s">
        <v>118</v>
      </c>
      <c r="C2" s="18" t="s">
        <v>1</v>
      </c>
      <c r="D2" s="19" t="s">
        <v>2</v>
      </c>
      <c r="E2" s="19" t="s">
        <v>3</v>
      </c>
      <c r="F2" s="20" t="s">
        <v>99</v>
      </c>
      <c r="G2" s="20" t="s">
        <v>110</v>
      </c>
      <c r="H2" s="20" t="s">
        <v>100</v>
      </c>
      <c r="I2" s="20" t="s">
        <v>111</v>
      </c>
      <c r="J2" s="19" t="s">
        <v>112</v>
      </c>
      <c r="K2" s="25" t="s">
        <v>151</v>
      </c>
      <c r="L2" s="21" t="s">
        <v>146</v>
      </c>
      <c r="M2" s="21" t="s">
        <v>17</v>
      </c>
    </row>
    <row r="3" spans="1:13" s="1" customFormat="1" ht="30" x14ac:dyDescent="0.25">
      <c r="A3" s="1" t="s">
        <v>9</v>
      </c>
      <c r="B3" s="16" t="s">
        <v>117</v>
      </c>
      <c r="C3" s="1" t="s">
        <v>10</v>
      </c>
      <c r="D3" s="1">
        <v>2.2799999999999998</v>
      </c>
      <c r="E3" s="1">
        <v>59.86</v>
      </c>
      <c r="F3" s="1">
        <v>28.75</v>
      </c>
      <c r="G3" s="1">
        <f>F3*0.75</f>
        <v>21.5625</v>
      </c>
      <c r="H3" s="1">
        <v>55</v>
      </c>
      <c r="I3" s="1">
        <f>H3*0.25</f>
        <v>13.75</v>
      </c>
      <c r="J3" s="1">
        <f>G3+I3</f>
        <v>35.3125</v>
      </c>
      <c r="K3" s="26">
        <f>(E3+J3)/2</f>
        <v>47.58625</v>
      </c>
      <c r="L3" s="1" t="s">
        <v>153</v>
      </c>
      <c r="M3" s="1" t="s">
        <v>75</v>
      </c>
    </row>
    <row r="4" spans="1:13" s="1" customFormat="1" ht="30" x14ac:dyDescent="0.25">
      <c r="A4" s="1" t="s">
        <v>21</v>
      </c>
      <c r="B4" s="16" t="s">
        <v>117</v>
      </c>
      <c r="C4" s="1" t="s">
        <v>10</v>
      </c>
      <c r="D4" s="8">
        <v>2.2000000000000002</v>
      </c>
      <c r="E4" s="1">
        <v>58</v>
      </c>
      <c r="F4" s="1">
        <v>22.5</v>
      </c>
      <c r="G4" s="1">
        <f>F4*0.75</f>
        <v>16.875</v>
      </c>
      <c r="H4" s="1">
        <v>41</v>
      </c>
      <c r="I4" s="1">
        <f>H4*0.25</f>
        <v>10.25</v>
      </c>
      <c r="J4" s="1">
        <f>G4+I4</f>
        <v>27.125</v>
      </c>
      <c r="K4" s="26">
        <f>(E4+J4)/2</f>
        <v>42.5625</v>
      </c>
      <c r="L4" s="1" t="s">
        <v>160</v>
      </c>
      <c r="M4" s="1" t="s">
        <v>75</v>
      </c>
    </row>
    <row r="5" spans="1:13" s="71" customForma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s="1" customFormat="1" x14ac:dyDescent="0.25">
      <c r="A6" s="1" t="s">
        <v>11</v>
      </c>
      <c r="B6" s="1" t="s">
        <v>121</v>
      </c>
      <c r="C6" s="1" t="s">
        <v>10</v>
      </c>
      <c r="D6" s="1">
        <v>2.82</v>
      </c>
      <c r="E6" s="1">
        <v>72.459999999999994</v>
      </c>
      <c r="F6" s="1">
        <v>27.5</v>
      </c>
      <c r="G6" s="1">
        <f>F6*0.75</f>
        <v>20.625</v>
      </c>
      <c r="H6" s="1">
        <v>46</v>
      </c>
      <c r="I6" s="1">
        <f>H6*0.25</f>
        <v>11.5</v>
      </c>
      <c r="J6" s="1">
        <f>G6+I6</f>
        <v>32.125</v>
      </c>
      <c r="K6" s="42">
        <f>(E6+J6)/2</f>
        <v>52.292499999999997</v>
      </c>
      <c r="L6" s="1" t="s">
        <v>153</v>
      </c>
      <c r="M6" s="1" t="s">
        <v>78</v>
      </c>
    </row>
    <row r="7" spans="1:13" s="1" customFormat="1" x14ac:dyDescent="0.25">
      <c r="A7" s="1" t="s">
        <v>22</v>
      </c>
      <c r="B7" s="1" t="s">
        <v>121</v>
      </c>
      <c r="C7" s="1" t="s">
        <v>10</v>
      </c>
      <c r="D7" s="1">
        <v>2.27</v>
      </c>
      <c r="E7" s="1">
        <v>59.63</v>
      </c>
      <c r="F7" s="1">
        <v>33.75</v>
      </c>
      <c r="G7" s="1">
        <f>F7*0.75</f>
        <v>25.3125</v>
      </c>
      <c r="H7" s="1">
        <v>60</v>
      </c>
      <c r="I7" s="1">
        <f>H7*0.25</f>
        <v>15</v>
      </c>
      <c r="J7" s="1">
        <f>G7+I7</f>
        <v>40.3125</v>
      </c>
      <c r="K7" s="42">
        <f>(E7+J7)/2</f>
        <v>49.971249999999998</v>
      </c>
      <c r="L7" s="1" t="s">
        <v>160</v>
      </c>
      <c r="M7" s="1" t="s">
        <v>158</v>
      </c>
    </row>
    <row r="8" spans="1:13" s="1" customFormat="1" x14ac:dyDescent="0.25">
      <c r="A8" s="1" t="s">
        <v>92</v>
      </c>
      <c r="B8" s="1" t="s">
        <v>121</v>
      </c>
      <c r="C8" s="1" t="s">
        <v>10</v>
      </c>
      <c r="D8" s="1">
        <v>2.85</v>
      </c>
      <c r="E8" s="1">
        <v>73.16</v>
      </c>
      <c r="F8" s="1">
        <v>32.5</v>
      </c>
      <c r="G8" s="1">
        <f t="shared" ref="G8:G10" si="0">F8*0.75</f>
        <v>24.375</v>
      </c>
      <c r="H8" s="1">
        <v>86</v>
      </c>
      <c r="I8" s="1">
        <f t="shared" ref="I8:I10" si="1">H8*0.25</f>
        <v>21.5</v>
      </c>
      <c r="J8" s="1">
        <f t="shared" ref="J8:J10" si="2">G8+I8</f>
        <v>45.875</v>
      </c>
      <c r="K8" s="42" t="s">
        <v>162</v>
      </c>
      <c r="M8" s="1" t="s">
        <v>157</v>
      </c>
    </row>
    <row r="9" spans="1:13" s="1" customFormat="1" x14ac:dyDescent="0.25">
      <c r="A9" s="1" t="s">
        <v>164</v>
      </c>
      <c r="B9" s="1" t="s">
        <v>121</v>
      </c>
      <c r="C9" s="1" t="s">
        <v>10</v>
      </c>
      <c r="D9" s="1">
        <v>2.48</v>
      </c>
      <c r="E9" s="1">
        <v>64.53</v>
      </c>
      <c r="F9" s="1">
        <v>33.75</v>
      </c>
      <c r="G9" s="1">
        <f t="shared" si="0"/>
        <v>25.3125</v>
      </c>
      <c r="H9" s="1">
        <v>33</v>
      </c>
      <c r="I9" s="1">
        <f t="shared" si="1"/>
        <v>8.25</v>
      </c>
      <c r="J9" s="1">
        <f t="shared" si="2"/>
        <v>33.5625</v>
      </c>
      <c r="K9" s="42">
        <f t="shared" ref="K9:K10" si="3">(E9+J9)/2</f>
        <v>49.046250000000001</v>
      </c>
      <c r="M9" s="1" t="s">
        <v>91</v>
      </c>
    </row>
    <row r="10" spans="1:13" s="1" customFormat="1" x14ac:dyDescent="0.25">
      <c r="A10" s="1" t="s">
        <v>81</v>
      </c>
      <c r="B10" s="1" t="s">
        <v>121</v>
      </c>
      <c r="C10" s="1" t="s">
        <v>10</v>
      </c>
      <c r="D10" s="1">
        <v>2.52</v>
      </c>
      <c r="E10" s="1">
        <v>65.459999999999994</v>
      </c>
      <c r="F10" s="1">
        <v>27.5</v>
      </c>
      <c r="G10" s="1">
        <f t="shared" si="0"/>
        <v>20.625</v>
      </c>
      <c r="H10" s="1">
        <v>46</v>
      </c>
      <c r="I10" s="1">
        <f t="shared" si="1"/>
        <v>11.5</v>
      </c>
      <c r="J10" s="1">
        <f t="shared" si="2"/>
        <v>32.125</v>
      </c>
      <c r="K10" s="42">
        <f t="shared" si="3"/>
        <v>48.792499999999997</v>
      </c>
      <c r="M10" s="1" t="s">
        <v>91</v>
      </c>
    </row>
    <row r="11" spans="1:13" s="1" customFormat="1" x14ac:dyDescent="0.25">
      <c r="A11" s="1" t="s">
        <v>90</v>
      </c>
      <c r="B11" s="1" t="s">
        <v>121</v>
      </c>
      <c r="C11" s="1" t="s">
        <v>10</v>
      </c>
      <c r="D11" s="1">
        <v>2.35</v>
      </c>
      <c r="E11" s="1">
        <v>61.5</v>
      </c>
      <c r="F11" s="1">
        <v>38.75</v>
      </c>
      <c r="G11" s="1">
        <f>F11*0.75</f>
        <v>29.0625</v>
      </c>
      <c r="H11" s="1">
        <v>81</v>
      </c>
      <c r="I11" s="1">
        <f>H11*0.25</f>
        <v>20.25</v>
      </c>
      <c r="J11" s="1">
        <f>G11+I11</f>
        <v>49.3125</v>
      </c>
      <c r="K11" s="42" t="s">
        <v>163</v>
      </c>
      <c r="M11" s="1" t="s">
        <v>159</v>
      </c>
    </row>
    <row r="12" spans="1:13" s="71" customForma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s="1" customFormat="1" x14ac:dyDescent="0.25">
      <c r="A13" s="1" t="s">
        <v>28</v>
      </c>
      <c r="B13" s="1" t="s">
        <v>119</v>
      </c>
      <c r="C13" s="1" t="s">
        <v>29</v>
      </c>
      <c r="D13" s="1">
        <v>2.68</v>
      </c>
      <c r="E13" s="1">
        <v>69.2</v>
      </c>
      <c r="F13" s="1">
        <v>30</v>
      </c>
      <c r="G13" s="1">
        <f>F13*0.75</f>
        <v>22.5</v>
      </c>
      <c r="H13" s="1">
        <v>50</v>
      </c>
      <c r="I13" s="1">
        <f>H13*0.25</f>
        <v>12.5</v>
      </c>
      <c r="J13" s="1">
        <f>G13+I13</f>
        <v>35</v>
      </c>
      <c r="K13" s="26">
        <f>(E13+J13)/2</f>
        <v>52.1</v>
      </c>
      <c r="L13" s="1" t="s">
        <v>153</v>
      </c>
      <c r="M13" s="1" t="s">
        <v>76</v>
      </c>
    </row>
    <row r="14" spans="1:13" s="1" customFormat="1" x14ac:dyDescent="0.25">
      <c r="A14" s="1" t="s">
        <v>13</v>
      </c>
      <c r="B14" s="1" t="s">
        <v>119</v>
      </c>
      <c r="C14" s="1" t="s">
        <v>14</v>
      </c>
      <c r="D14" s="1">
        <v>2.2599999999999998</v>
      </c>
      <c r="E14" s="1">
        <v>59.4</v>
      </c>
      <c r="F14" s="1">
        <v>31.25</v>
      </c>
      <c r="G14" s="1">
        <f>F14*0.75</f>
        <v>23.4375</v>
      </c>
      <c r="H14" s="1">
        <v>46</v>
      </c>
      <c r="I14" s="1">
        <f>H14*0.25</f>
        <v>11.5</v>
      </c>
      <c r="J14" s="1">
        <f>G14+I14</f>
        <v>34.9375</v>
      </c>
      <c r="K14" s="26">
        <f>(E14+J14)/2</f>
        <v>47.168750000000003</v>
      </c>
      <c r="L14" s="1" t="s">
        <v>160</v>
      </c>
      <c r="M14" s="1" t="s">
        <v>156</v>
      </c>
    </row>
    <row r="15" spans="1:13" s="1" customFormat="1" x14ac:dyDescent="0.25">
      <c r="A15" s="1" t="s">
        <v>20</v>
      </c>
      <c r="B15" s="1" t="s">
        <v>119</v>
      </c>
      <c r="C15" s="1" t="s">
        <v>7</v>
      </c>
      <c r="D15" s="1">
        <v>2.36</v>
      </c>
      <c r="E15" s="1">
        <v>61.73</v>
      </c>
      <c r="F15" s="1">
        <v>26.25</v>
      </c>
      <c r="G15" s="1">
        <f>F15*0.75</f>
        <v>19.6875</v>
      </c>
      <c r="H15" s="1">
        <v>36</v>
      </c>
      <c r="I15" s="1">
        <f>H15*0.25</f>
        <v>9</v>
      </c>
      <c r="J15" s="1">
        <f>G15+I15</f>
        <v>28.6875</v>
      </c>
      <c r="K15" s="26">
        <f>(E15+J15)/2</f>
        <v>45.208749999999995</v>
      </c>
      <c r="M15" s="1" t="s">
        <v>79</v>
      </c>
    </row>
    <row r="16" spans="1:13" s="71" customFormat="1" x14ac:dyDescent="0.2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3" s="1" customFormat="1" x14ac:dyDescent="0.25">
      <c r="A17" s="1" t="s">
        <v>65</v>
      </c>
      <c r="B17" s="1" t="s">
        <v>114</v>
      </c>
      <c r="C17" s="1" t="s">
        <v>10</v>
      </c>
      <c r="D17" s="1">
        <v>3.36</v>
      </c>
      <c r="E17" s="1">
        <v>85.06</v>
      </c>
      <c r="F17" s="1">
        <v>30</v>
      </c>
      <c r="G17" s="1">
        <f>F17*0.75</f>
        <v>22.5</v>
      </c>
      <c r="H17" s="1">
        <v>61</v>
      </c>
      <c r="I17" s="1">
        <f>H17*0.25</f>
        <v>15.25</v>
      </c>
      <c r="J17" s="1">
        <f>G17+I17</f>
        <v>37.75</v>
      </c>
      <c r="K17" s="26">
        <f>(E17+J17)/2</f>
        <v>61.405000000000001</v>
      </c>
      <c r="L17" s="1" t="s">
        <v>153</v>
      </c>
      <c r="M17" s="7" t="s">
        <v>74</v>
      </c>
    </row>
    <row r="18" spans="1:13" s="1" customFormat="1" x14ac:dyDescent="0.25">
      <c r="A18" s="1" t="s">
        <v>72</v>
      </c>
      <c r="B18" s="1" t="s">
        <v>114</v>
      </c>
      <c r="C18" s="1" t="s">
        <v>73</v>
      </c>
      <c r="D18" s="1">
        <v>2.57</v>
      </c>
      <c r="E18" s="1">
        <v>66.63</v>
      </c>
      <c r="F18" s="1">
        <v>35</v>
      </c>
      <c r="G18" s="1">
        <f>F18*0.75</f>
        <v>26.25</v>
      </c>
      <c r="H18" s="1">
        <v>50</v>
      </c>
      <c r="I18" s="1">
        <f>H18*0.25</f>
        <v>12.5</v>
      </c>
      <c r="J18" s="1">
        <f>G18+I18</f>
        <v>38.75</v>
      </c>
      <c r="K18" s="26">
        <f>(E18+J18)/2</f>
        <v>52.69</v>
      </c>
      <c r="L18" s="1" t="s">
        <v>160</v>
      </c>
      <c r="M18" s="1" t="s">
        <v>74</v>
      </c>
    </row>
    <row r="19" spans="1:13" s="1" customFormat="1" x14ac:dyDescent="0.25">
      <c r="A19" s="1" t="s">
        <v>12</v>
      </c>
      <c r="B19" s="1" t="s">
        <v>114</v>
      </c>
      <c r="C19" s="1" t="s">
        <v>10</v>
      </c>
      <c r="D19" s="8">
        <v>2.72</v>
      </c>
      <c r="E19" s="1">
        <v>70.13</v>
      </c>
      <c r="F19" s="1">
        <v>20</v>
      </c>
      <c r="G19" s="1">
        <f t="shared" ref="G19:G47" si="4">F19*0.75</f>
        <v>15</v>
      </c>
      <c r="H19" s="1">
        <v>33</v>
      </c>
      <c r="I19" s="1">
        <f t="shared" ref="I19:I47" si="5">H19*0.25</f>
        <v>8.25</v>
      </c>
      <c r="J19" s="1">
        <f>G19+I19</f>
        <v>23.25</v>
      </c>
      <c r="K19" s="26">
        <f>(E19+J19)/2</f>
        <v>46.69</v>
      </c>
      <c r="M19" s="7" t="s">
        <v>74</v>
      </c>
    </row>
    <row r="20" spans="1:13" s="1" customFormat="1" x14ac:dyDescent="0.25">
      <c r="A20" s="1" t="s">
        <v>57</v>
      </c>
      <c r="B20" s="1" t="s">
        <v>114</v>
      </c>
      <c r="C20" s="1" t="s">
        <v>10</v>
      </c>
      <c r="D20" s="1">
        <v>2.5499999999999998</v>
      </c>
      <c r="E20" s="1">
        <v>66.16</v>
      </c>
      <c r="F20" s="1">
        <v>27.5</v>
      </c>
      <c r="G20" s="1">
        <f>F20*0.75</f>
        <v>20.625</v>
      </c>
      <c r="H20" s="1">
        <v>26</v>
      </c>
      <c r="I20" s="1">
        <f>H20*0.25</f>
        <v>6.5</v>
      </c>
      <c r="J20" s="1">
        <f>G20+I20</f>
        <v>27.125</v>
      </c>
      <c r="K20" s="26">
        <f>(E20+J20)/2</f>
        <v>46.642499999999998</v>
      </c>
      <c r="M20" s="1" t="s">
        <v>74</v>
      </c>
    </row>
    <row r="21" spans="1:13" s="71" customFormat="1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</row>
    <row r="22" spans="1:13" s="1" customFormat="1" x14ac:dyDescent="0.25">
      <c r="A22" s="1" t="s">
        <v>53</v>
      </c>
      <c r="B22" s="1" t="s">
        <v>122</v>
      </c>
      <c r="C22" s="1" t="s">
        <v>7</v>
      </c>
      <c r="D22" s="1">
        <v>2.98</v>
      </c>
      <c r="E22" s="1">
        <v>76.2</v>
      </c>
      <c r="F22" s="1">
        <v>56.25</v>
      </c>
      <c r="G22" s="1">
        <f>F22*0.75</f>
        <v>42.1875</v>
      </c>
      <c r="H22" s="1">
        <v>86</v>
      </c>
      <c r="I22" s="1">
        <f>H22*0.25</f>
        <v>21.5</v>
      </c>
      <c r="J22" s="1">
        <f>G22+I22</f>
        <v>63.6875</v>
      </c>
      <c r="K22" s="26">
        <f>(E22+J22)/2</f>
        <v>69.943749999999994</v>
      </c>
      <c r="L22" s="1" t="s">
        <v>153</v>
      </c>
      <c r="M22" s="1" t="s">
        <v>54</v>
      </c>
    </row>
    <row r="23" spans="1:13" s="1" customFormat="1" x14ac:dyDescent="0.25">
      <c r="A23" s="1" t="s">
        <v>52</v>
      </c>
      <c r="B23" s="1" t="s">
        <v>122</v>
      </c>
      <c r="C23" s="1" t="s">
        <v>7</v>
      </c>
      <c r="D23" s="1">
        <v>2.57</v>
      </c>
      <c r="E23" s="1">
        <v>66.63</v>
      </c>
      <c r="F23" s="1">
        <v>40</v>
      </c>
      <c r="G23" s="1">
        <f>F23*0.75</f>
        <v>30</v>
      </c>
      <c r="H23" s="1">
        <v>66</v>
      </c>
      <c r="I23" s="1">
        <f>H23*0.25</f>
        <v>16.5</v>
      </c>
      <c r="J23" s="1">
        <f>G23+I23</f>
        <v>46.5</v>
      </c>
      <c r="K23" s="26">
        <f>(E23+J23)/2</f>
        <v>56.564999999999998</v>
      </c>
      <c r="L23" s="1" t="s">
        <v>160</v>
      </c>
      <c r="M23" s="1" t="s">
        <v>54</v>
      </c>
    </row>
    <row r="24" spans="1:13" s="1" customFormat="1" x14ac:dyDescent="0.25">
      <c r="A24" s="7" t="s">
        <v>46</v>
      </c>
      <c r="B24" s="7" t="s">
        <v>122</v>
      </c>
      <c r="C24" s="7" t="s">
        <v>10</v>
      </c>
      <c r="D24" s="1">
        <v>2.4</v>
      </c>
      <c r="E24" s="1">
        <v>62.66</v>
      </c>
      <c r="F24" s="1">
        <v>32.5</v>
      </c>
      <c r="G24" s="1">
        <f>F24*0.75</f>
        <v>24.375</v>
      </c>
      <c r="H24" s="1">
        <v>60</v>
      </c>
      <c r="I24" s="1">
        <f>H24*0.25</f>
        <v>15</v>
      </c>
      <c r="J24" s="1">
        <f>G24+I24</f>
        <v>39.375</v>
      </c>
      <c r="K24" s="26">
        <f>(E24+J24)/2</f>
        <v>51.017499999999998</v>
      </c>
      <c r="M24" s="1" t="s">
        <v>54</v>
      </c>
    </row>
    <row r="25" spans="1:13" s="1" customFormat="1" x14ac:dyDescent="0.25">
      <c r="A25" s="1" t="s">
        <v>16</v>
      </c>
      <c r="B25" s="1" t="s">
        <v>122</v>
      </c>
      <c r="C25" s="1" t="s">
        <v>14</v>
      </c>
      <c r="D25" s="1">
        <v>2.5099999999999998</v>
      </c>
      <c r="E25" s="1">
        <v>65.23</v>
      </c>
      <c r="F25" s="1">
        <v>22.5</v>
      </c>
      <c r="G25" s="1">
        <f>F25*0.75</f>
        <v>16.875</v>
      </c>
      <c r="H25" s="1">
        <v>51</v>
      </c>
      <c r="I25" s="1">
        <f>H25*0.25</f>
        <v>12.75</v>
      </c>
      <c r="J25" s="1">
        <f>G25+I25</f>
        <v>29.625</v>
      </c>
      <c r="K25" s="26">
        <f>(E25+J25)/2</f>
        <v>47.427500000000002</v>
      </c>
      <c r="M25" s="7" t="s">
        <v>54</v>
      </c>
    </row>
    <row r="26" spans="1:13" s="1" customFormat="1" x14ac:dyDescent="0.25">
      <c r="A26" s="7" t="s">
        <v>101</v>
      </c>
      <c r="B26" s="1" t="s">
        <v>122</v>
      </c>
      <c r="C26" s="1" t="s">
        <v>14</v>
      </c>
      <c r="D26" s="1">
        <v>2.2200000000000002</v>
      </c>
      <c r="E26" s="1">
        <v>58.46</v>
      </c>
      <c r="F26" s="1">
        <v>28.25</v>
      </c>
      <c r="G26" s="1">
        <f>F26*0.75</f>
        <v>21.1875</v>
      </c>
      <c r="H26" s="1">
        <v>30</v>
      </c>
      <c r="I26" s="1">
        <f>H26*0.25</f>
        <v>7.5</v>
      </c>
      <c r="J26" s="1">
        <f>G26+I26</f>
        <v>28.6875</v>
      </c>
      <c r="K26" s="26">
        <f>(E26+J26)/2</f>
        <v>43.573750000000004</v>
      </c>
      <c r="M26" s="1" t="s">
        <v>54</v>
      </c>
    </row>
    <row r="27" spans="1:13" s="71" customFormat="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s="1" customFormat="1" x14ac:dyDescent="0.25">
      <c r="A28" s="1" t="s">
        <v>18</v>
      </c>
      <c r="B28" s="1" t="s">
        <v>124</v>
      </c>
      <c r="C28" s="1" t="s">
        <v>10</v>
      </c>
      <c r="D28" s="1">
        <v>2.34</v>
      </c>
      <c r="E28" s="1">
        <v>61.26</v>
      </c>
      <c r="F28" s="1">
        <v>90</v>
      </c>
      <c r="G28" s="1">
        <f t="shared" si="4"/>
        <v>67.5</v>
      </c>
      <c r="H28" s="1">
        <v>90</v>
      </c>
      <c r="I28" s="1">
        <f t="shared" si="5"/>
        <v>22.5</v>
      </c>
      <c r="J28" s="1">
        <f>G28+I28</f>
        <v>90</v>
      </c>
      <c r="K28" s="26">
        <f>(E28+J28)/2</f>
        <v>75.63</v>
      </c>
      <c r="L28" s="1" t="s">
        <v>153</v>
      </c>
      <c r="M28" s="7" t="s">
        <v>60</v>
      </c>
    </row>
    <row r="29" spans="1:13" s="1" customFormat="1" x14ac:dyDescent="0.25">
      <c r="A29" s="1" t="s">
        <v>43</v>
      </c>
      <c r="B29" s="1" t="s">
        <v>124</v>
      </c>
      <c r="C29" s="1" t="s">
        <v>7</v>
      </c>
      <c r="D29" s="1">
        <v>2.78</v>
      </c>
      <c r="E29" s="1">
        <v>71.53</v>
      </c>
      <c r="F29" s="1">
        <v>31.25</v>
      </c>
      <c r="G29" s="1">
        <f>F29*0.75</f>
        <v>23.4375</v>
      </c>
      <c r="H29" s="1">
        <v>55</v>
      </c>
      <c r="I29" s="1">
        <f>H29*0.25</f>
        <v>13.75</v>
      </c>
      <c r="J29" s="1">
        <f>G29+I29</f>
        <v>37.1875</v>
      </c>
      <c r="K29" s="26">
        <f>(E29+J29)/2</f>
        <v>54.358750000000001</v>
      </c>
      <c r="L29" s="1" t="s">
        <v>160</v>
      </c>
      <c r="M29" s="7" t="s">
        <v>54</v>
      </c>
    </row>
    <row r="30" spans="1:13" s="1" customFormat="1" x14ac:dyDescent="0.25">
      <c r="A30" s="1" t="s">
        <v>44</v>
      </c>
      <c r="B30" s="1" t="s">
        <v>124</v>
      </c>
      <c r="C30" s="1" t="s">
        <v>7</v>
      </c>
      <c r="D30" s="1">
        <v>2.73</v>
      </c>
      <c r="E30" s="1">
        <v>70.36</v>
      </c>
      <c r="F30" s="1">
        <v>25</v>
      </c>
      <c r="G30" s="1">
        <f>F30*0.75</f>
        <v>18.75</v>
      </c>
      <c r="H30" s="1">
        <v>56</v>
      </c>
      <c r="I30" s="1">
        <f>H30*0.25</f>
        <v>14</v>
      </c>
      <c r="J30" s="1">
        <f>G30+I30</f>
        <v>32.75</v>
      </c>
      <c r="K30" s="26">
        <f>(E30+J30)/2</f>
        <v>51.555</v>
      </c>
      <c r="M30" s="7" t="s">
        <v>54</v>
      </c>
    </row>
    <row r="31" spans="1:13" s="23" customFormat="1" x14ac:dyDescent="0.25">
      <c r="K31" s="22"/>
    </row>
    <row r="32" spans="1:13" s="1" customFormat="1" ht="30" x14ac:dyDescent="0.25">
      <c r="A32" s="1" t="s">
        <v>19</v>
      </c>
      <c r="B32" s="16" t="s">
        <v>123</v>
      </c>
      <c r="C32" s="1" t="s">
        <v>7</v>
      </c>
      <c r="D32" s="8">
        <v>2.44</v>
      </c>
      <c r="E32" s="1">
        <v>63.9</v>
      </c>
      <c r="F32" s="1">
        <v>35</v>
      </c>
      <c r="G32" s="1">
        <f>F32*0.75</f>
        <v>26.25</v>
      </c>
      <c r="H32" s="1">
        <v>66</v>
      </c>
      <c r="I32" s="1">
        <f>H32*0.25</f>
        <v>16.5</v>
      </c>
      <c r="J32" s="1">
        <f>G32+I32</f>
        <v>42.75</v>
      </c>
      <c r="K32" s="26">
        <f>(E32+J32)/2</f>
        <v>53.325000000000003</v>
      </c>
      <c r="L32" s="1" t="s">
        <v>153</v>
      </c>
      <c r="M32" s="1" t="s">
        <v>77</v>
      </c>
    </row>
    <row r="33" spans="1:15" s="1" customFormat="1" ht="30" x14ac:dyDescent="0.25">
      <c r="A33" s="1" t="s">
        <v>56</v>
      </c>
      <c r="B33" s="16" t="s">
        <v>123</v>
      </c>
      <c r="C33" s="1" t="s">
        <v>7</v>
      </c>
      <c r="D33" s="1">
        <v>2.48</v>
      </c>
      <c r="E33" s="1">
        <v>64.53</v>
      </c>
      <c r="F33" s="1">
        <v>20</v>
      </c>
      <c r="G33" s="1">
        <f>F33*0.75</f>
        <v>15</v>
      </c>
      <c r="H33" s="1">
        <v>53</v>
      </c>
      <c r="I33" s="1">
        <f>H33*0.25</f>
        <v>13.25</v>
      </c>
      <c r="J33" s="1">
        <f>G33+I33</f>
        <v>28.25</v>
      </c>
      <c r="K33" s="26">
        <f>(E33+J33)/2</f>
        <v>46.39</v>
      </c>
      <c r="L33" s="1" t="s">
        <v>160</v>
      </c>
      <c r="M33" s="1" t="s">
        <v>54</v>
      </c>
    </row>
    <row r="34" spans="1:15" s="24" customFormat="1" x14ac:dyDescent="0.25"/>
    <row r="35" spans="1:15" s="1" customFormat="1" x14ac:dyDescent="0.25">
      <c r="A35" s="1" t="s">
        <v>67</v>
      </c>
      <c r="B35" s="1" t="s">
        <v>125</v>
      </c>
      <c r="C35" s="1" t="s">
        <v>7</v>
      </c>
      <c r="D35" s="15" t="s">
        <v>66</v>
      </c>
      <c r="E35" s="1">
        <v>100</v>
      </c>
      <c r="F35" s="1">
        <v>43.75</v>
      </c>
      <c r="G35" s="1">
        <f>F35*0.75</f>
        <v>32.8125</v>
      </c>
      <c r="H35" s="1">
        <v>70</v>
      </c>
      <c r="I35" s="1">
        <f>H35*0.25</f>
        <v>17.5</v>
      </c>
      <c r="J35" s="1">
        <f>G35+I35</f>
        <v>50.3125</v>
      </c>
      <c r="K35" s="26">
        <f>(E35+J35)/2</f>
        <v>75.15625</v>
      </c>
      <c r="L35" s="1" t="s">
        <v>153</v>
      </c>
      <c r="M35" s="1" t="s">
        <v>68</v>
      </c>
    </row>
    <row r="36" spans="1:15" s="1" customFormat="1" x14ac:dyDescent="0.25">
      <c r="A36" s="14" t="s">
        <v>23</v>
      </c>
      <c r="B36" s="14" t="s">
        <v>125</v>
      </c>
      <c r="C36" s="14" t="s">
        <v>7</v>
      </c>
      <c r="D36" s="15" t="s">
        <v>66</v>
      </c>
      <c r="E36" s="1">
        <v>100</v>
      </c>
      <c r="F36" s="1">
        <v>26.25</v>
      </c>
      <c r="G36" s="1">
        <f t="shared" si="4"/>
        <v>19.6875</v>
      </c>
      <c r="H36" s="1">
        <v>66</v>
      </c>
      <c r="I36" s="1">
        <f t="shared" si="5"/>
        <v>16.5</v>
      </c>
      <c r="J36" s="1">
        <f>G36+I36</f>
        <v>36.1875</v>
      </c>
      <c r="K36" s="26">
        <f>(E36+J36)/2</f>
        <v>68.09375</v>
      </c>
      <c r="L36" s="1" t="s">
        <v>160</v>
      </c>
      <c r="M36" s="1" t="s">
        <v>68</v>
      </c>
    </row>
    <row r="37" spans="1:15" s="24" customFormat="1" x14ac:dyDescent="0.25"/>
    <row r="38" spans="1:15" s="1" customFormat="1" ht="30" x14ac:dyDescent="0.25">
      <c r="A38" s="1" t="s">
        <v>45</v>
      </c>
      <c r="B38" s="16" t="s">
        <v>115</v>
      </c>
      <c r="C38" s="1" t="s">
        <v>10</v>
      </c>
      <c r="D38" s="1">
        <v>2.98</v>
      </c>
      <c r="E38" s="1">
        <v>76.2</v>
      </c>
      <c r="F38" s="1">
        <v>35</v>
      </c>
      <c r="G38" s="1">
        <f t="shared" si="4"/>
        <v>26.25</v>
      </c>
      <c r="H38" s="1">
        <v>56</v>
      </c>
      <c r="I38" s="1">
        <f t="shared" si="5"/>
        <v>14</v>
      </c>
      <c r="J38" s="1">
        <f>G38+I38</f>
        <v>40.25</v>
      </c>
      <c r="K38" s="26">
        <f>(E38+J38)/2</f>
        <v>58.225000000000001</v>
      </c>
      <c r="L38" s="1" t="s">
        <v>153</v>
      </c>
      <c r="M38" s="1" t="s">
        <v>80</v>
      </c>
    </row>
    <row r="39" spans="1:15" s="1" customFormat="1" ht="30" x14ac:dyDescent="0.25">
      <c r="A39" s="1" t="s">
        <v>50</v>
      </c>
      <c r="B39" s="16" t="s">
        <v>115</v>
      </c>
      <c r="C39" s="1" t="s">
        <v>10</v>
      </c>
      <c r="D39" s="1">
        <v>2.75</v>
      </c>
      <c r="E39" s="1">
        <v>70.83</v>
      </c>
      <c r="F39" s="1">
        <v>27.5</v>
      </c>
      <c r="G39" s="1">
        <f>F39*0.75</f>
        <v>20.625</v>
      </c>
      <c r="H39" s="1">
        <v>46</v>
      </c>
      <c r="I39" s="1">
        <f>H39*0.25</f>
        <v>11.5</v>
      </c>
      <c r="J39" s="1">
        <f>G39+I39</f>
        <v>32.125</v>
      </c>
      <c r="K39" s="26">
        <f>(E39+J39)/2</f>
        <v>51.477499999999999</v>
      </c>
      <c r="L39" s="1" t="s">
        <v>160</v>
      </c>
      <c r="M39" s="7" t="s">
        <v>80</v>
      </c>
    </row>
    <row r="40" spans="1:15" s="24" customFormat="1" x14ac:dyDescent="0.25"/>
    <row r="41" spans="1:15" s="1" customFormat="1" x14ac:dyDescent="0.25">
      <c r="A41" s="1" t="s">
        <v>58</v>
      </c>
      <c r="B41" s="1" t="s">
        <v>116</v>
      </c>
      <c r="C41" s="1" t="s">
        <v>10</v>
      </c>
      <c r="D41" s="1">
        <v>3.23</v>
      </c>
      <c r="E41" s="1">
        <v>82.03</v>
      </c>
      <c r="F41" s="1">
        <v>25</v>
      </c>
      <c r="G41" s="1">
        <f t="shared" si="4"/>
        <v>18.75</v>
      </c>
      <c r="H41" s="1" t="s">
        <v>102</v>
      </c>
      <c r="I41" s="1">
        <v>0</v>
      </c>
      <c r="J41" s="1">
        <f>G41+I41</f>
        <v>18.75</v>
      </c>
      <c r="K41" s="52" t="s">
        <v>177</v>
      </c>
      <c r="L41" s="1" t="s">
        <v>153</v>
      </c>
      <c r="M41" s="66" t="s">
        <v>152</v>
      </c>
    </row>
    <row r="42" spans="1:15" s="1" customFormat="1" x14ac:dyDescent="0.25">
      <c r="A42" s="1" t="s">
        <v>59</v>
      </c>
      <c r="B42" s="1" t="s">
        <v>116</v>
      </c>
      <c r="C42" s="1" t="s">
        <v>10</v>
      </c>
      <c r="D42" s="1">
        <v>2.84</v>
      </c>
      <c r="E42" s="1">
        <v>72.930000000000007</v>
      </c>
      <c r="F42" s="1">
        <v>36.25</v>
      </c>
      <c r="G42" s="1">
        <f t="shared" si="4"/>
        <v>27.1875</v>
      </c>
      <c r="H42" s="1" t="s">
        <v>102</v>
      </c>
      <c r="I42" s="1">
        <v>0</v>
      </c>
      <c r="J42" s="1">
        <f>G42+I42</f>
        <v>27.1875</v>
      </c>
      <c r="K42" s="52" t="s">
        <v>176</v>
      </c>
      <c r="L42" s="1" t="s">
        <v>160</v>
      </c>
      <c r="M42" s="67"/>
    </row>
    <row r="43" spans="1:15" s="24" customFormat="1" x14ac:dyDescent="0.25"/>
    <row r="44" spans="1:15" s="24" customFormat="1" ht="30" x14ac:dyDescent="0.25">
      <c r="A44" s="1" t="s">
        <v>71</v>
      </c>
      <c r="B44" s="1" t="s">
        <v>120</v>
      </c>
      <c r="C44" s="1" t="s">
        <v>14</v>
      </c>
      <c r="D44" s="1">
        <v>3.05</v>
      </c>
      <c r="E44" s="1">
        <v>77.83</v>
      </c>
      <c r="F44" s="1">
        <v>38.75</v>
      </c>
      <c r="G44" s="1">
        <f>F44*0.75</f>
        <v>29.0625</v>
      </c>
      <c r="H44" s="1">
        <v>63</v>
      </c>
      <c r="I44" s="1">
        <f>H44*0.25</f>
        <v>15.75</v>
      </c>
      <c r="J44" s="1">
        <f>G44+I44</f>
        <v>44.8125</v>
      </c>
      <c r="K44" s="26">
        <f>(E44+J44)/2</f>
        <v>61.321249999999999</v>
      </c>
      <c r="L44" s="1" t="s">
        <v>153</v>
      </c>
      <c r="M44" s="51" t="s">
        <v>155</v>
      </c>
      <c r="N44" s="23"/>
      <c r="O44" s="23"/>
    </row>
    <row r="45" spans="1:15" s="1" customFormat="1" ht="15" customHeight="1" x14ac:dyDescent="0.25">
      <c r="A45" s="1" t="s">
        <v>70</v>
      </c>
      <c r="B45" s="1" t="s">
        <v>120</v>
      </c>
      <c r="C45" s="1" t="s">
        <v>14</v>
      </c>
      <c r="D45" s="8">
        <v>2.6</v>
      </c>
      <c r="E45" s="1">
        <v>67.33</v>
      </c>
      <c r="F45" s="1" t="s">
        <v>102</v>
      </c>
      <c r="G45" s="1">
        <v>0</v>
      </c>
      <c r="H45" s="1" t="s">
        <v>102</v>
      </c>
      <c r="I45" s="1">
        <v>0</v>
      </c>
      <c r="J45" s="1">
        <f>G45+I45</f>
        <v>0</v>
      </c>
      <c r="K45" s="26">
        <v>0</v>
      </c>
      <c r="L45" s="1" t="s">
        <v>148</v>
      </c>
      <c r="M45" s="51" t="s">
        <v>155</v>
      </c>
    </row>
    <row r="46" spans="1:15" s="24" customFormat="1" x14ac:dyDescent="0.25"/>
    <row r="47" spans="1:15" s="1" customFormat="1" x14ac:dyDescent="0.25">
      <c r="A47" s="1" t="s">
        <v>89</v>
      </c>
      <c r="B47" s="1" t="s">
        <v>113</v>
      </c>
      <c r="C47" s="1" t="s">
        <v>7</v>
      </c>
      <c r="D47" s="1">
        <v>2.68</v>
      </c>
      <c r="E47" s="1">
        <v>69.2</v>
      </c>
      <c r="F47" s="1">
        <v>25</v>
      </c>
      <c r="G47" s="1">
        <f t="shared" si="4"/>
        <v>18.75</v>
      </c>
      <c r="H47" s="1">
        <v>40</v>
      </c>
      <c r="I47" s="1">
        <f t="shared" si="5"/>
        <v>10</v>
      </c>
      <c r="J47" s="1">
        <f>G47+I47</f>
        <v>28.75</v>
      </c>
      <c r="K47" s="26">
        <f>(E47+J47)/2</f>
        <v>48.975000000000001</v>
      </c>
      <c r="L47" s="1" t="s">
        <v>153</v>
      </c>
      <c r="M47" s="1" t="s">
        <v>154</v>
      </c>
    </row>
    <row r="48" spans="1:15" ht="58.5" customHeight="1" x14ac:dyDescent="0.25">
      <c r="A48" s="63" t="s">
        <v>166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ht="30" customHeight="1" x14ac:dyDescent="0.25">
      <c r="A49" s="72" t="s">
        <v>172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48"/>
    </row>
    <row r="50" spans="1:13" s="64" customFormat="1" ht="25.5" customHeight="1" x14ac:dyDescent="0.25">
      <c r="A50" s="64" t="s">
        <v>165</v>
      </c>
    </row>
  </sheetData>
  <sortState ref="A18:M20">
    <sortCondition descending="1" ref="K17"/>
  </sortState>
  <mergeCells count="10">
    <mergeCell ref="A48:M48"/>
    <mergeCell ref="A50:XFD50"/>
    <mergeCell ref="A1:J1"/>
    <mergeCell ref="M41:M42"/>
    <mergeCell ref="A27:XFD27"/>
    <mergeCell ref="A5:XFD5"/>
    <mergeCell ref="A12:XFD12"/>
    <mergeCell ref="A16:XFD16"/>
    <mergeCell ref="A21:XFD21"/>
    <mergeCell ref="A49:L49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:XFD11"/>
    </sheetView>
  </sheetViews>
  <sheetFormatPr defaultRowHeight="15" x14ac:dyDescent="0.25"/>
  <cols>
    <col min="2" max="2" width="16" customWidth="1"/>
    <col min="3" max="3" width="18.140625" customWidth="1"/>
    <col min="4" max="4" width="35.5703125" customWidth="1"/>
    <col min="5" max="5" width="23.140625" customWidth="1"/>
    <col min="6" max="6" width="9" bestFit="1" customWidth="1"/>
    <col min="7" max="7" width="9.140625" bestFit="1" customWidth="1"/>
    <col min="8" max="8" width="8" bestFit="1" customWidth="1"/>
    <col min="9" max="9" width="6.5703125" bestFit="1" customWidth="1"/>
    <col min="10" max="10" width="11.140625" bestFit="1" customWidth="1"/>
    <col min="11" max="11" width="11.140625" style="41" customWidth="1"/>
    <col min="12" max="12" width="18.140625" customWidth="1"/>
    <col min="13" max="13" width="92.7109375" customWidth="1"/>
  </cols>
  <sheetData>
    <row r="1" spans="1:13" ht="39.75" customHeight="1" x14ac:dyDescent="0.25">
      <c r="A1" s="76" t="s">
        <v>173</v>
      </c>
      <c r="B1" s="77"/>
      <c r="C1" s="77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s="10" customFormat="1" x14ac:dyDescent="0.25">
      <c r="B2" s="10" t="s">
        <v>30</v>
      </c>
      <c r="C2" s="10" t="s">
        <v>31</v>
      </c>
      <c r="D2" s="10" t="s">
        <v>32</v>
      </c>
      <c r="E2" s="10" t="s">
        <v>33</v>
      </c>
      <c r="F2" s="10" t="s">
        <v>128</v>
      </c>
      <c r="G2" s="10" t="s">
        <v>129</v>
      </c>
      <c r="H2" s="10" t="s">
        <v>130</v>
      </c>
      <c r="I2" s="10" t="s">
        <v>131</v>
      </c>
      <c r="J2" s="10" t="s">
        <v>132</v>
      </c>
      <c r="K2" s="10" t="s">
        <v>4</v>
      </c>
      <c r="L2" s="10" t="s">
        <v>146</v>
      </c>
      <c r="M2" s="10" t="s">
        <v>34</v>
      </c>
    </row>
    <row r="3" spans="1:13" x14ac:dyDescent="0.25">
      <c r="A3" s="75" t="s">
        <v>93</v>
      </c>
      <c r="B3" s="1" t="s">
        <v>133</v>
      </c>
      <c r="C3" s="1" t="s">
        <v>94</v>
      </c>
      <c r="D3" s="1" t="s">
        <v>96</v>
      </c>
      <c r="E3" s="1" t="s">
        <v>107</v>
      </c>
      <c r="F3" s="49">
        <v>78.75</v>
      </c>
      <c r="G3" s="49">
        <v>76</v>
      </c>
      <c r="H3" s="49">
        <f t="shared" ref="H3:H9" si="0">F3*0.75</f>
        <v>59.0625</v>
      </c>
      <c r="I3" s="49">
        <f t="shared" ref="I3:I9" si="1">G3*0.25</f>
        <v>19</v>
      </c>
      <c r="J3" s="49">
        <f t="shared" ref="J3:J9" si="2">H3+I3</f>
        <v>78.0625</v>
      </c>
      <c r="K3" s="50">
        <v>68.06</v>
      </c>
      <c r="L3" s="50" t="s">
        <v>153</v>
      </c>
      <c r="M3" s="1" t="s">
        <v>97</v>
      </c>
    </row>
    <row r="4" spans="1:13" x14ac:dyDescent="0.25">
      <c r="A4" s="75"/>
      <c r="B4" s="1" t="s">
        <v>134</v>
      </c>
      <c r="C4" s="1" t="s">
        <v>95</v>
      </c>
      <c r="D4" s="1" t="s">
        <v>96</v>
      </c>
      <c r="E4" s="1" t="s">
        <v>108</v>
      </c>
      <c r="F4" s="49">
        <v>65</v>
      </c>
      <c r="G4" s="49">
        <v>93</v>
      </c>
      <c r="H4" s="49">
        <f t="shared" si="0"/>
        <v>48.75</v>
      </c>
      <c r="I4" s="49">
        <f t="shared" si="1"/>
        <v>23.25</v>
      </c>
      <c r="J4" s="49">
        <f t="shared" si="2"/>
        <v>72</v>
      </c>
      <c r="K4" s="50">
        <v>62</v>
      </c>
      <c r="L4" s="50" t="s">
        <v>153</v>
      </c>
      <c r="M4" s="1" t="s">
        <v>98</v>
      </c>
    </row>
    <row r="5" spans="1:13" x14ac:dyDescent="0.25">
      <c r="A5" s="75"/>
      <c r="B5" s="1" t="s">
        <v>61</v>
      </c>
      <c r="C5" s="1" t="s">
        <v>62</v>
      </c>
      <c r="D5" s="1" t="s">
        <v>63</v>
      </c>
      <c r="E5" s="1" t="s">
        <v>109</v>
      </c>
      <c r="F5" s="49">
        <v>55</v>
      </c>
      <c r="G5" s="49">
        <v>66</v>
      </c>
      <c r="H5" s="49">
        <f t="shared" si="0"/>
        <v>41.25</v>
      </c>
      <c r="I5" s="49">
        <f t="shared" si="1"/>
        <v>16.5</v>
      </c>
      <c r="J5" s="49">
        <f t="shared" si="2"/>
        <v>57.75</v>
      </c>
      <c r="K5" s="50">
        <v>57.75</v>
      </c>
      <c r="L5" s="50" t="s">
        <v>160</v>
      </c>
      <c r="M5" s="1" t="s">
        <v>87</v>
      </c>
    </row>
    <row r="6" spans="1:13" x14ac:dyDescent="0.25">
      <c r="A6" s="75"/>
      <c r="B6" s="1" t="s">
        <v>47</v>
      </c>
      <c r="C6" s="1" t="s">
        <v>48</v>
      </c>
      <c r="D6" s="1" t="s">
        <v>49</v>
      </c>
      <c r="E6" s="1" t="s">
        <v>106</v>
      </c>
      <c r="F6" s="49">
        <v>55</v>
      </c>
      <c r="G6" s="49">
        <v>56</v>
      </c>
      <c r="H6" s="49">
        <f t="shared" si="0"/>
        <v>41.25</v>
      </c>
      <c r="I6" s="49">
        <f t="shared" si="1"/>
        <v>14</v>
      </c>
      <c r="J6" s="49">
        <f t="shared" si="2"/>
        <v>55.25</v>
      </c>
      <c r="K6" s="50">
        <v>55.25</v>
      </c>
      <c r="L6" s="50" t="s">
        <v>161</v>
      </c>
      <c r="M6" s="1" t="s">
        <v>87</v>
      </c>
    </row>
    <row r="7" spans="1:13" x14ac:dyDescent="0.25">
      <c r="A7" s="75"/>
      <c r="B7" s="1" t="s">
        <v>35</v>
      </c>
      <c r="C7" s="1" t="s">
        <v>36</v>
      </c>
      <c r="D7" s="1" t="s">
        <v>37</v>
      </c>
      <c r="E7" s="1" t="s">
        <v>103</v>
      </c>
      <c r="F7" s="49">
        <v>53.75</v>
      </c>
      <c r="G7" s="49">
        <v>50</v>
      </c>
      <c r="H7" s="49">
        <f t="shared" si="0"/>
        <v>40.3125</v>
      </c>
      <c r="I7" s="49">
        <f t="shared" si="1"/>
        <v>12.5</v>
      </c>
      <c r="J7" s="49">
        <f t="shared" si="2"/>
        <v>52.8125</v>
      </c>
      <c r="K7" s="50">
        <v>52.81</v>
      </c>
      <c r="L7" s="49"/>
      <c r="M7" s="1" t="s">
        <v>87</v>
      </c>
    </row>
    <row r="8" spans="1:13" x14ac:dyDescent="0.25">
      <c r="A8" s="75"/>
      <c r="B8" s="1" t="s">
        <v>41</v>
      </c>
      <c r="C8" s="1" t="s">
        <v>39</v>
      </c>
      <c r="D8" s="1" t="s">
        <v>42</v>
      </c>
      <c r="E8" s="1" t="s">
        <v>105</v>
      </c>
      <c r="F8" s="49">
        <v>21.25</v>
      </c>
      <c r="G8" s="49">
        <v>48</v>
      </c>
      <c r="H8" s="49">
        <f t="shared" si="0"/>
        <v>15.9375</v>
      </c>
      <c r="I8" s="49">
        <f t="shared" si="1"/>
        <v>12</v>
      </c>
      <c r="J8" s="49">
        <f t="shared" si="2"/>
        <v>27.9375</v>
      </c>
      <c r="K8" s="50">
        <v>27.94</v>
      </c>
      <c r="L8" s="49"/>
      <c r="M8" s="1" t="s">
        <v>88</v>
      </c>
    </row>
    <row r="9" spans="1:13" x14ac:dyDescent="0.25">
      <c r="A9" s="75"/>
      <c r="B9" s="1" t="s">
        <v>38</v>
      </c>
      <c r="C9" s="1" t="s">
        <v>39</v>
      </c>
      <c r="D9" s="1" t="s">
        <v>40</v>
      </c>
      <c r="E9" s="1" t="s">
        <v>104</v>
      </c>
      <c r="F9" s="49">
        <v>23.75</v>
      </c>
      <c r="G9" s="49">
        <v>33</v>
      </c>
      <c r="H9" s="49">
        <f t="shared" si="0"/>
        <v>17.8125</v>
      </c>
      <c r="I9" s="49">
        <f t="shared" si="1"/>
        <v>8.25</v>
      </c>
      <c r="J9" s="49">
        <f t="shared" si="2"/>
        <v>26.0625</v>
      </c>
      <c r="K9" s="50">
        <v>26.06</v>
      </c>
      <c r="L9" s="49"/>
      <c r="M9" s="1" t="s">
        <v>88</v>
      </c>
    </row>
    <row r="10" spans="1:13" ht="13.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s="64" customFormat="1" ht="41.25" customHeight="1" x14ac:dyDescent="0.25">
      <c r="A11" s="64" t="s">
        <v>175</v>
      </c>
    </row>
  </sheetData>
  <mergeCells count="4">
    <mergeCell ref="A10:M10"/>
    <mergeCell ref="A3:A9"/>
    <mergeCell ref="A11:XFD11"/>
    <mergeCell ref="A1:M1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STAJ</vt:lpstr>
      <vt:lpstr>ÖĞRENİM</vt:lpstr>
      <vt:lpstr>EĞİTİM ALMA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nahide</dc:creator>
  <cp:lastModifiedBy>nazliaykan</cp:lastModifiedBy>
  <dcterms:created xsi:type="dcterms:W3CDTF">2016-02-25T12:35:14Z</dcterms:created>
  <dcterms:modified xsi:type="dcterms:W3CDTF">2016-03-21T07:49:59Z</dcterms:modified>
</cp:coreProperties>
</file>